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chn\OneDrive\Dokumente\Haus\Solaranlage\"/>
    </mc:Choice>
  </mc:AlternateContent>
  <xr:revisionPtr revIDLastSave="30" documentId="8_{A7AF01F9-1845-4587-BA7B-E42AD120ABFB}" xr6:coauthVersionLast="36" xr6:coauthVersionMax="36" xr10:uidLastSave="{E8A828B7-5F03-47B3-983E-A8E2388305DD}"/>
  <bookViews>
    <workbookView xWindow="0" yWindow="0" windowWidth="28800" windowHeight="12225" xr2:uid="{AA4988F7-7C2A-46EB-A286-7BB8DBE193DC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D21" i="1" s="1"/>
  <c r="G20" i="1"/>
  <c r="D20" i="1" s="1"/>
  <c r="G19" i="1"/>
  <c r="D19" i="1" s="1"/>
  <c r="L8" i="1" s="1"/>
  <c r="G18" i="1"/>
  <c r="D18" i="1" s="1"/>
  <c r="L5" i="1" s="1"/>
  <c r="D17" i="1"/>
  <c r="L4" i="1" s="1"/>
  <c r="L6" i="1" l="1"/>
  <c r="L7" i="1"/>
  <c r="L9" i="1"/>
  <c r="L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Markus Schneider</author>
  </authors>
  <commentList>
    <comment ref="B14" authorId="0" shapeId="0" xr:uid="{D232C0BC-1B19-4F4A-A1FE-C45DD1128E68}">
      <text>
        <r>
          <rPr>
            <sz val="9"/>
            <color indexed="81"/>
            <rFont val="Segoe UI"/>
            <family val="2"/>
          </rPr>
          <t xml:space="preserve">Faktor zu Berücksichtigung
von Ausrichtungsverlusten.
Azimut und Dachneigung.
100% - keine Verluste
</t>
        </r>
      </text>
    </comment>
  </commentList>
</comments>
</file>

<file path=xl/sharedStrings.xml><?xml version="1.0" encoding="utf-8"?>
<sst xmlns="http://schemas.openxmlformats.org/spreadsheetml/2006/main" count="70" uniqueCount="50">
  <si>
    <t>Solarmodul</t>
  </si>
  <si>
    <t>Name</t>
  </si>
  <si>
    <t>MS410-54H</t>
  </si>
  <si>
    <t xml:space="preserve">Leerlaufspannung </t>
  </si>
  <si>
    <t xml:space="preserve">Spannung im MPP </t>
  </si>
  <si>
    <t xml:space="preserve">Strom im MPP </t>
  </si>
  <si>
    <t xml:space="preserve">Temperaturkoeffizient </t>
  </si>
  <si>
    <t xml:space="preserve">Temperatur </t>
  </si>
  <si>
    <t>Temperatur</t>
  </si>
  <si>
    <t xml:space="preserve">Max Leerlaufspannung </t>
  </si>
  <si>
    <t xml:space="preserve">Min Spannung im MPP </t>
  </si>
  <si>
    <t xml:space="preserve">Max Spannung im MPP </t>
  </si>
  <si>
    <t xml:space="preserve">Max Strom im MPP </t>
  </si>
  <si>
    <t>Stringlänge</t>
  </si>
  <si>
    <t>Leistung</t>
  </si>
  <si>
    <t>Ertragsfaktor</t>
  </si>
  <si>
    <t>Anzahl paralleler Strings</t>
  </si>
  <si>
    <t>W</t>
  </si>
  <si>
    <t>V</t>
  </si>
  <si>
    <t>A</t>
  </si>
  <si>
    <t>%/°C</t>
  </si>
  <si>
    <t>°C</t>
  </si>
  <si>
    <r>
      <t>P</t>
    </r>
    <r>
      <rPr>
        <sz val="8"/>
        <color theme="0"/>
        <rFont val="Calibri"/>
        <family val="2"/>
        <scheme val="minor"/>
      </rPr>
      <t>MAX</t>
    </r>
  </si>
  <si>
    <r>
      <t>V</t>
    </r>
    <r>
      <rPr>
        <sz val="8"/>
        <color theme="0"/>
        <rFont val="Calibri"/>
        <family val="2"/>
        <scheme val="minor"/>
      </rPr>
      <t>OC</t>
    </r>
  </si>
  <si>
    <r>
      <t>V</t>
    </r>
    <r>
      <rPr>
        <sz val="8"/>
        <color theme="0"/>
        <rFont val="Calibri"/>
        <family val="2"/>
        <scheme val="minor"/>
      </rPr>
      <t>MPP</t>
    </r>
  </si>
  <si>
    <r>
      <t>I</t>
    </r>
    <r>
      <rPr>
        <sz val="8"/>
        <color theme="0"/>
        <rFont val="Calibri"/>
        <family val="2"/>
        <scheme val="minor"/>
      </rPr>
      <t>MPP</t>
    </r>
  </si>
  <si>
    <r>
      <t>T</t>
    </r>
    <r>
      <rPr>
        <sz val="8"/>
        <color theme="0"/>
        <rFont val="Calibri"/>
        <family val="2"/>
        <scheme val="minor"/>
      </rPr>
      <t>MAX</t>
    </r>
  </si>
  <si>
    <r>
      <t>T</t>
    </r>
    <r>
      <rPr>
        <sz val="8"/>
        <color theme="0"/>
        <rFont val="Calibri"/>
        <family val="2"/>
        <scheme val="minor"/>
      </rPr>
      <t>MIN</t>
    </r>
  </si>
  <si>
    <r>
      <t>αVo</t>
    </r>
    <r>
      <rPr>
        <sz val="8"/>
        <color theme="0"/>
        <rFont val="Calibri"/>
        <family val="2"/>
      </rPr>
      <t>C</t>
    </r>
  </si>
  <si>
    <t>αIsc</t>
  </si>
  <si>
    <t>P</t>
  </si>
  <si>
    <r>
      <t>V</t>
    </r>
    <r>
      <rPr>
        <sz val="8"/>
        <color theme="0"/>
        <rFont val="Calibri"/>
        <family val="2"/>
        <scheme val="minor"/>
      </rPr>
      <t>OCMAX</t>
    </r>
  </si>
  <si>
    <r>
      <t>V</t>
    </r>
    <r>
      <rPr>
        <sz val="8"/>
        <color theme="0"/>
        <rFont val="Calibri"/>
        <family val="2"/>
        <scheme val="minor"/>
      </rPr>
      <t>MPPMAX</t>
    </r>
  </si>
  <si>
    <r>
      <t>V</t>
    </r>
    <r>
      <rPr>
        <sz val="8"/>
        <color theme="0"/>
        <rFont val="Calibri"/>
        <family val="2"/>
        <scheme val="minor"/>
      </rPr>
      <t>MPPMIN</t>
    </r>
  </si>
  <si>
    <r>
      <t>I</t>
    </r>
    <r>
      <rPr>
        <sz val="8"/>
        <color theme="0"/>
        <rFont val="Calibri"/>
        <family val="2"/>
        <scheme val="minor"/>
      </rPr>
      <t>MPPMAX</t>
    </r>
  </si>
  <si>
    <r>
      <t>String Werte</t>
    </r>
    <r>
      <rPr>
        <sz val="10"/>
        <color theme="1"/>
        <rFont val="Calibri"/>
        <family val="2"/>
        <scheme val="minor"/>
      </rPr>
      <t xml:space="preserve"> (werden berechnet)</t>
    </r>
  </si>
  <si>
    <t>Wechselrichter</t>
  </si>
  <si>
    <t>Max. Leistung</t>
  </si>
  <si>
    <t>Max. Generatorleistung</t>
  </si>
  <si>
    <t>Max. Eingangsspannung</t>
  </si>
  <si>
    <t>Startspannung</t>
  </si>
  <si>
    <t>Max. Eingangsstrom</t>
  </si>
  <si>
    <t>Max. Kurzschlussstrom</t>
  </si>
  <si>
    <t>MPP Min. Spannung</t>
  </si>
  <si>
    <t>MPP Max. Spannung</t>
  </si>
  <si>
    <t>Sunny Boy 4.0</t>
  </si>
  <si>
    <r>
      <t>V</t>
    </r>
    <r>
      <rPr>
        <sz val="8"/>
        <color theme="0"/>
        <rFont val="Calibri"/>
        <family val="2"/>
        <scheme val="minor"/>
      </rPr>
      <t>MAX</t>
    </r>
  </si>
  <si>
    <r>
      <t>V</t>
    </r>
    <r>
      <rPr>
        <sz val="8"/>
        <color theme="0"/>
        <rFont val="Calibri"/>
        <family val="2"/>
        <scheme val="minor"/>
      </rPr>
      <t>START</t>
    </r>
  </si>
  <si>
    <r>
      <t>V</t>
    </r>
    <r>
      <rPr>
        <sz val="8"/>
        <color theme="0"/>
        <rFont val="Calibri"/>
        <family val="2"/>
        <scheme val="minor"/>
      </rPr>
      <t>MMPMAX</t>
    </r>
  </si>
  <si>
    <r>
      <t>I</t>
    </r>
    <r>
      <rPr>
        <sz val="8"/>
        <color theme="0"/>
        <rFont val="Calibri"/>
        <family val="2"/>
        <scheme val="minor"/>
      </rPr>
      <t>SCMAX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</si>
</sst>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color indexed="81"/>
      <name val="Segoe UI"/>
      <family val="2"/>
    </font>
    <font>
      <sz val="11"/>
      <color theme="0"/>
      <name val="Calibri"/>
      <family val="2"/>
    </font>
    <font>
      <sz val="8"/>
      <color theme="0"/>
      <name val="Calibri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ck">
        <color theme="9" tint="-0.24994659260841701"/>
      </left>
      <right style="thin">
        <color theme="9"/>
      </right>
      <top style="thick">
        <color theme="9" tint="-0.24994659260841701"/>
      </top>
      <bottom style="thin">
        <color theme="9"/>
      </bottom>
      <diagonal/>
    </border>
    <border>
      <left style="thin">
        <color theme="9"/>
      </left>
      <right style="thin">
        <color theme="9"/>
      </right>
      <top style="thick">
        <color theme="9" tint="-0.24994659260841701"/>
      </top>
      <bottom style="thin">
        <color theme="9"/>
      </bottom>
      <diagonal/>
    </border>
    <border>
      <left style="thick">
        <color theme="9" tint="-0.24994659260841701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 style="thick">
        <color theme="9" tint="-0.24994659260841701"/>
      </right>
      <top style="thin">
        <color theme="9"/>
      </top>
      <bottom style="thin">
        <color theme="9"/>
      </bottom>
      <diagonal/>
    </border>
    <border>
      <left style="thick">
        <color theme="9" tint="-0.24994659260841701"/>
      </left>
      <right/>
      <top/>
      <bottom/>
      <diagonal/>
    </border>
    <border>
      <left style="thick">
        <color theme="9" tint="-0.24994659260841701"/>
      </left>
      <right/>
      <top/>
      <bottom style="thick">
        <color theme="9" tint="-0.24994659260841701"/>
      </bottom>
      <diagonal/>
    </border>
    <border>
      <left/>
      <right/>
      <top/>
      <bottom style="thick">
        <color theme="9" tint="-0.24994659260841701"/>
      </bottom>
      <diagonal/>
    </border>
    <border>
      <left style="thin">
        <color theme="9"/>
      </left>
      <right style="thick">
        <color theme="9" tint="-0.24994659260841701"/>
      </right>
      <top style="thin">
        <color theme="9"/>
      </top>
      <bottom style="thick">
        <color theme="9" tint="-0.24994659260841701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ck">
        <color theme="9" tint="-0.24994659260841701"/>
      </top>
      <bottom/>
      <diagonal/>
    </border>
    <border>
      <left style="thin">
        <color theme="9"/>
      </left>
      <right style="thick">
        <color theme="9" tint="-0.24994659260841701"/>
      </right>
      <top style="thick">
        <color theme="9" tint="-0.24994659260841701"/>
      </top>
      <bottom/>
      <diagonal/>
    </border>
    <border>
      <left style="thin">
        <color theme="9"/>
      </left>
      <right style="thin">
        <color theme="9"/>
      </right>
      <top style="thin">
        <color theme="9"/>
      </top>
      <bottom style="thick">
        <color theme="9" tint="-0.24994659260841701"/>
      </bottom>
      <diagonal/>
    </border>
    <border>
      <left/>
      <right style="thick">
        <color theme="9" tint="-0.24994659260841701"/>
      </right>
      <top style="thin">
        <color theme="9"/>
      </top>
      <bottom style="thin">
        <color theme="9"/>
      </bottom>
      <diagonal/>
    </border>
    <border>
      <left style="thick">
        <color theme="0" tint="-0.499984740745262"/>
      </left>
      <right style="thin">
        <color auto="1"/>
      </right>
      <top style="thick">
        <color theme="0" tint="-0.499984740745262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theme="0" tint="-0.499984740745262"/>
      </top>
      <bottom style="thin">
        <color auto="1"/>
      </bottom>
      <diagonal/>
    </border>
    <border>
      <left style="thin">
        <color auto="1"/>
      </left>
      <right style="thick">
        <color theme="0" tint="-0.499984740745262"/>
      </right>
      <top style="thick">
        <color theme="0" tint="-0.499984740745262"/>
      </top>
      <bottom style="thin">
        <color auto="1"/>
      </bottom>
      <diagonal/>
    </border>
    <border>
      <left style="thick">
        <color theme="0" tint="-0.499984740745262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theme="0" tint="-0.499984740745262"/>
      </right>
      <top style="thin">
        <color auto="1"/>
      </top>
      <bottom style="thin">
        <color auto="1"/>
      </bottom>
      <diagonal/>
    </border>
    <border>
      <left style="thick">
        <color theme="0" tint="-0.499984740745262"/>
      </left>
      <right style="thin">
        <color auto="1"/>
      </right>
      <top style="thin">
        <color auto="1"/>
      </top>
      <bottom style="thick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 tint="-0.499984740745262"/>
      </bottom>
      <diagonal/>
    </border>
    <border>
      <left style="thin">
        <color auto="1"/>
      </left>
      <right style="thick">
        <color theme="0" tint="-0.499984740745262"/>
      </right>
      <top style="thin">
        <color auto="1"/>
      </top>
      <bottom style="thick">
        <color theme="0" tint="-0.499984740745262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37">
    <xf numFmtId="0" fontId="0" fillId="0" borderId="0" xfId="0"/>
    <xf numFmtId="0" fontId="0" fillId="0" borderId="1" xfId="0" applyBorder="1"/>
    <xf numFmtId="0" fontId="2" fillId="2" borderId="0" xfId="2" applyBorder="1"/>
    <xf numFmtId="2" fontId="0" fillId="0" borderId="0" xfId="0" applyNumberFormat="1"/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2" fillId="2" borderId="4" xfId="2" applyBorder="1"/>
    <xf numFmtId="0" fontId="0" fillId="0" borderId="5" xfId="0" applyBorder="1"/>
    <xf numFmtId="0" fontId="2" fillId="2" borderId="6" xfId="2" applyBorder="1"/>
    <xf numFmtId="0" fontId="2" fillId="2" borderId="7" xfId="2" applyBorder="1"/>
    <xf numFmtId="0" fontId="2" fillId="2" borderId="8" xfId="2" applyBorder="1"/>
    <xf numFmtId="0" fontId="2" fillId="2" borderId="10" xfId="2" applyBorder="1"/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9" fontId="0" fillId="0" borderId="13" xfId="1" applyFont="1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4" xfId="0" applyBorder="1" applyAlignment="1">
      <alignment horizontal="center"/>
    </xf>
    <xf numFmtId="0" fontId="6" fillId="2" borderId="10" xfId="2" applyFont="1" applyBorder="1"/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0" fillId="0" borderId="19" xfId="0" applyBorder="1"/>
    <xf numFmtId="0" fontId="0" fillId="0" borderId="20" xfId="0" applyBorder="1"/>
    <xf numFmtId="2" fontId="0" fillId="0" borderId="19" xfId="0" applyNumberFormat="1" applyBorder="1"/>
    <xf numFmtId="2" fontId="0" fillId="0" borderId="22" xfId="0" applyNumberFormat="1" applyBorder="1"/>
    <xf numFmtId="0" fontId="0" fillId="0" borderId="23" xfId="0" applyBorder="1"/>
    <xf numFmtId="0" fontId="2" fillId="3" borderId="18" xfId="0" applyFont="1" applyFill="1" applyBorder="1"/>
    <xf numFmtId="0" fontId="2" fillId="3" borderId="19" xfId="0" applyFont="1" applyFill="1" applyBorder="1"/>
    <xf numFmtId="49" fontId="2" fillId="3" borderId="18" xfId="0" applyNumberFormat="1" applyFont="1" applyFill="1" applyBorder="1"/>
    <xf numFmtId="0" fontId="2" fillId="3" borderId="21" xfId="0" applyFont="1" applyFill="1" applyBorder="1"/>
    <xf numFmtId="0" fontId="2" fillId="3" borderId="22" xfId="0" applyFont="1" applyFill="1" applyBorder="1"/>
    <xf numFmtId="0" fontId="0" fillId="0" borderId="24" xfId="0" applyBorder="1"/>
    <xf numFmtId="0" fontId="0" fillId="0" borderId="24" xfId="0" applyBorder="1" applyAlignment="1">
      <alignment horizontal="center"/>
    </xf>
    <xf numFmtId="0" fontId="3" fillId="0" borderId="24" xfId="0" applyFont="1" applyBorder="1" applyAlignment="1">
      <alignment horizontal="left"/>
    </xf>
    <xf numFmtId="0" fontId="2" fillId="2" borderId="24" xfId="2" applyBorder="1"/>
    <xf numFmtId="0" fontId="2" fillId="2" borderId="24" xfId="2" applyFont="1" applyBorder="1"/>
  </cellXfs>
  <cellStyles count="3">
    <cellStyle name="Akzent6" xfId="2" builtinId="49"/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51E99-9AB7-4888-AC68-0742F1B60F47}">
  <dimension ref="B1:L22"/>
  <sheetViews>
    <sheetView tabSelected="1" workbookViewId="0">
      <selection activeCell="K23" sqref="K23"/>
    </sheetView>
  </sheetViews>
  <sheetFormatPr baseColWidth="10" defaultRowHeight="15" x14ac:dyDescent="0.25"/>
  <cols>
    <col min="1" max="1" width="4.28515625" customWidth="1"/>
    <col min="2" max="2" width="23.42578125" customWidth="1"/>
    <col min="3" max="3" width="14.7109375" customWidth="1"/>
    <col min="4" max="4" width="12" customWidth="1"/>
    <col min="5" max="5" width="7.7109375" customWidth="1"/>
    <col min="7" max="7" width="18.85546875" hidden="1" customWidth="1"/>
    <col min="8" max="8" width="22.140625" bestFit="1" customWidth="1"/>
  </cols>
  <sheetData>
    <row r="1" spans="2:12" ht="15.75" thickBot="1" x14ac:dyDescent="0.3"/>
    <row r="2" spans="2:12" ht="19.5" thickTop="1" x14ac:dyDescent="0.3">
      <c r="B2" s="4" t="s">
        <v>0</v>
      </c>
      <c r="C2" s="5"/>
      <c r="D2" s="12"/>
      <c r="E2" s="13"/>
      <c r="H2" s="34" t="s">
        <v>36</v>
      </c>
      <c r="I2" s="34"/>
      <c r="J2" s="34"/>
      <c r="K2" s="34"/>
      <c r="L2" s="34"/>
    </row>
    <row r="3" spans="2:12" ht="15" customHeight="1" x14ac:dyDescent="0.25">
      <c r="B3" s="6" t="s">
        <v>1</v>
      </c>
      <c r="C3" s="11"/>
      <c r="D3" s="16" t="s">
        <v>2</v>
      </c>
      <c r="E3" s="17"/>
      <c r="H3" s="35" t="s">
        <v>1</v>
      </c>
      <c r="I3" s="35"/>
      <c r="J3" s="33" t="s">
        <v>45</v>
      </c>
      <c r="K3" s="33"/>
      <c r="L3" s="33"/>
    </row>
    <row r="4" spans="2:12" x14ac:dyDescent="0.25">
      <c r="B4" s="6" t="s">
        <v>37</v>
      </c>
      <c r="C4" s="11" t="s">
        <v>22</v>
      </c>
      <c r="D4" s="1">
        <v>410</v>
      </c>
      <c r="E4" s="7" t="s">
        <v>17</v>
      </c>
      <c r="H4" s="35" t="s">
        <v>38</v>
      </c>
      <c r="I4" s="36" t="s">
        <v>22</v>
      </c>
      <c r="J4" s="32">
        <v>7500</v>
      </c>
      <c r="K4" s="32" t="s">
        <v>17</v>
      </c>
      <c r="L4" s="32" t="str">
        <f>IF(J4&gt;=D17, "OK", "Nicht OK")</f>
        <v>OK</v>
      </c>
    </row>
    <row r="5" spans="2:12" x14ac:dyDescent="0.25">
      <c r="B5" s="6" t="s">
        <v>3</v>
      </c>
      <c r="C5" s="11" t="s">
        <v>23</v>
      </c>
      <c r="D5" s="1">
        <v>37.14</v>
      </c>
      <c r="E5" s="7" t="s">
        <v>18</v>
      </c>
      <c r="H5" s="35" t="s">
        <v>39</v>
      </c>
      <c r="I5" s="36" t="s">
        <v>46</v>
      </c>
      <c r="J5" s="32">
        <v>600</v>
      </c>
      <c r="K5" s="32" t="s">
        <v>18</v>
      </c>
      <c r="L5" s="32" t="str">
        <f>IF(J5&gt;D18,"OK","Kritisch")</f>
        <v>OK</v>
      </c>
    </row>
    <row r="6" spans="2:12" x14ac:dyDescent="0.25">
      <c r="B6" s="6" t="s">
        <v>4</v>
      </c>
      <c r="C6" s="11" t="s">
        <v>24</v>
      </c>
      <c r="D6" s="1">
        <v>30.62</v>
      </c>
      <c r="E6" s="7" t="s">
        <v>18</v>
      </c>
      <c r="H6" s="35" t="s">
        <v>40</v>
      </c>
      <c r="I6" s="36" t="s">
        <v>47</v>
      </c>
      <c r="J6" s="32">
        <v>125</v>
      </c>
      <c r="K6" s="32" t="s">
        <v>18</v>
      </c>
      <c r="L6" s="32" t="str">
        <f>IF(J6&lt;D20,"OK","Kritisch")</f>
        <v>OK</v>
      </c>
    </row>
    <row r="7" spans="2:12" x14ac:dyDescent="0.25">
      <c r="B7" s="6" t="s">
        <v>5</v>
      </c>
      <c r="C7" s="11" t="s">
        <v>25</v>
      </c>
      <c r="D7" s="1">
        <v>13.39</v>
      </c>
      <c r="E7" s="7" t="s">
        <v>19</v>
      </c>
      <c r="H7" s="35" t="s">
        <v>43</v>
      </c>
      <c r="I7" s="36" t="s">
        <v>33</v>
      </c>
      <c r="J7" s="32">
        <v>140</v>
      </c>
      <c r="K7" s="32" t="s">
        <v>18</v>
      </c>
      <c r="L7" s="32" t="str">
        <f>IF(J7&lt;D20,"OK","Nicht OK")</f>
        <v>OK</v>
      </c>
    </row>
    <row r="8" spans="2:12" x14ac:dyDescent="0.25">
      <c r="B8" s="6" t="s">
        <v>6</v>
      </c>
      <c r="C8" s="18" t="s">
        <v>28</v>
      </c>
      <c r="D8" s="1">
        <v>-0.28000000000000003</v>
      </c>
      <c r="E8" s="7" t="s">
        <v>20</v>
      </c>
      <c r="H8" s="35" t="s">
        <v>44</v>
      </c>
      <c r="I8" s="36" t="s">
        <v>48</v>
      </c>
      <c r="J8" s="32">
        <v>500</v>
      </c>
      <c r="K8" s="32" t="s">
        <v>18</v>
      </c>
      <c r="L8" s="32" t="str">
        <f>IF(J8&gt;D19,"Ok","Nicht OK")</f>
        <v>Ok</v>
      </c>
    </row>
    <row r="9" spans="2:12" x14ac:dyDescent="0.25">
      <c r="B9" s="6" t="s">
        <v>6</v>
      </c>
      <c r="C9" s="18" t="s">
        <v>29</v>
      </c>
      <c r="D9" s="1">
        <v>4.8000000000000001E-2</v>
      </c>
      <c r="E9" s="7" t="s">
        <v>20</v>
      </c>
      <c r="H9" s="35" t="s">
        <v>41</v>
      </c>
      <c r="I9" s="36" t="s">
        <v>34</v>
      </c>
      <c r="J9" s="32">
        <v>15</v>
      </c>
      <c r="K9" s="32" t="s">
        <v>19</v>
      </c>
      <c r="L9" s="32" t="str">
        <f>IF(J9&gt;D21,"OK","Nicht OK")</f>
        <v>OK</v>
      </c>
    </row>
    <row r="10" spans="2:12" x14ac:dyDescent="0.25">
      <c r="B10" s="6" t="s">
        <v>7</v>
      </c>
      <c r="C10" s="11" t="s">
        <v>27</v>
      </c>
      <c r="D10" s="1">
        <v>-10</v>
      </c>
      <c r="E10" s="7" t="s">
        <v>21</v>
      </c>
      <c r="H10" s="35" t="s">
        <v>42</v>
      </c>
      <c r="I10" s="36" t="s">
        <v>49</v>
      </c>
      <c r="J10" s="32">
        <v>20</v>
      </c>
      <c r="K10" s="32" t="s">
        <v>19</v>
      </c>
      <c r="L10" s="32" t="str">
        <f>IF(J10&gt;D21,"OK","Kritisch")</f>
        <v>OK</v>
      </c>
    </row>
    <row r="11" spans="2:12" x14ac:dyDescent="0.25">
      <c r="B11" s="6" t="s">
        <v>8</v>
      </c>
      <c r="C11" s="11" t="s">
        <v>26</v>
      </c>
      <c r="D11" s="1">
        <v>70</v>
      </c>
      <c r="E11" s="7" t="s">
        <v>21</v>
      </c>
    </row>
    <row r="12" spans="2:12" x14ac:dyDescent="0.25">
      <c r="B12" s="6" t="s">
        <v>13</v>
      </c>
      <c r="C12" s="11"/>
      <c r="D12" s="1">
        <v>10</v>
      </c>
      <c r="E12" s="7"/>
    </row>
    <row r="13" spans="2:12" x14ac:dyDescent="0.25">
      <c r="B13" s="8" t="s">
        <v>16</v>
      </c>
      <c r="C13" s="2"/>
      <c r="D13" s="1">
        <v>1</v>
      </c>
      <c r="E13" s="7"/>
    </row>
    <row r="14" spans="2:12" ht="15.75" thickBot="1" x14ac:dyDescent="0.3">
      <c r="B14" s="9" t="s">
        <v>15</v>
      </c>
      <c r="C14" s="10"/>
      <c r="D14" s="14">
        <v>0.7</v>
      </c>
      <c r="E14" s="15"/>
    </row>
    <row r="15" spans="2:12" ht="16.5" thickTop="1" thickBot="1" x14ac:dyDescent="0.3"/>
    <row r="16" spans="2:12" ht="19.5" thickTop="1" x14ac:dyDescent="0.3">
      <c r="B16" s="19" t="s">
        <v>35</v>
      </c>
      <c r="C16" s="20"/>
      <c r="D16" s="20"/>
      <c r="E16" s="21"/>
    </row>
    <row r="17" spans="2:7" x14ac:dyDescent="0.25">
      <c r="B17" s="27" t="s">
        <v>14</v>
      </c>
      <c r="C17" s="28" t="s">
        <v>30</v>
      </c>
      <c r="D17" s="22">
        <f>D4*D12*D14</f>
        <v>2870</v>
      </c>
      <c r="E17" s="23" t="s">
        <v>17</v>
      </c>
    </row>
    <row r="18" spans="2:7" x14ac:dyDescent="0.25">
      <c r="B18" s="27" t="s">
        <v>9</v>
      </c>
      <c r="C18" s="28" t="s">
        <v>31</v>
      </c>
      <c r="D18" s="24">
        <f>G18*D12</f>
        <v>407.79720000000003</v>
      </c>
      <c r="E18" s="23" t="s">
        <v>18</v>
      </c>
      <c r="G18" s="3">
        <f>D5*(1+($D$8*($D$10-25)/100))</f>
        <v>40.779720000000005</v>
      </c>
    </row>
    <row r="19" spans="2:7" x14ac:dyDescent="0.25">
      <c r="B19" s="29" t="s">
        <v>11</v>
      </c>
      <c r="C19" s="28" t="s">
        <v>32</v>
      </c>
      <c r="D19" s="24">
        <f>G19*D12</f>
        <v>336.20760000000007</v>
      </c>
      <c r="E19" s="23" t="s">
        <v>18</v>
      </c>
      <c r="G19" s="3">
        <f>D6*(1+($D$8*($D$10-25)/100))</f>
        <v>33.620760000000004</v>
      </c>
    </row>
    <row r="20" spans="2:7" x14ac:dyDescent="0.25">
      <c r="B20" s="29" t="s">
        <v>10</v>
      </c>
      <c r="C20" s="28" t="s">
        <v>33</v>
      </c>
      <c r="D20" s="24">
        <f>G20*D12</f>
        <v>267.61880000000002</v>
      </c>
      <c r="E20" s="23" t="s">
        <v>18</v>
      </c>
      <c r="G20" s="3">
        <f>D6*(1+($D$8*($D$11-25)/100))</f>
        <v>26.761880000000001</v>
      </c>
    </row>
    <row r="21" spans="2:7" ht="15.75" thickBot="1" x14ac:dyDescent="0.3">
      <c r="B21" s="30" t="s">
        <v>12</v>
      </c>
      <c r="C21" s="31" t="s">
        <v>34</v>
      </c>
      <c r="D21" s="25">
        <f>D13*G21</f>
        <v>13.679224000000001</v>
      </c>
      <c r="E21" s="26" t="s">
        <v>19</v>
      </c>
      <c r="G21" s="3">
        <f>D7*(1+($D$9*($D$11-25)/100))</f>
        <v>13.679224000000001</v>
      </c>
    </row>
    <row r="22" spans="2:7" ht="15.75" thickTop="1" x14ac:dyDescent="0.25"/>
  </sheetData>
  <mergeCells count="5">
    <mergeCell ref="B2:E2"/>
    <mergeCell ref="D3:E3"/>
    <mergeCell ref="B16:E16"/>
    <mergeCell ref="H2:L2"/>
    <mergeCell ref="J3:L3"/>
  </mergeCells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 Schneider</dc:creator>
  <cp:lastModifiedBy>Markus Schneider</cp:lastModifiedBy>
  <dcterms:created xsi:type="dcterms:W3CDTF">2022-08-14T08:20:09Z</dcterms:created>
  <dcterms:modified xsi:type="dcterms:W3CDTF">2022-08-14T14:41:39Z</dcterms:modified>
</cp:coreProperties>
</file>